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B617\02_Stockton\CERP Development\Worksheets presented on 10-7-20\"/>
    </mc:Choice>
  </mc:AlternateContent>
  <bookViews>
    <workbookView xWindow="0" yWindow="0" windowWidth="16200" windowHeight="24410"/>
  </bookViews>
  <sheets>
    <sheet name="Implementation Strategy Info "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 r="O2" i="3" s="1"/>
  <c r="H2" i="3"/>
  <c r="J2" i="3"/>
  <c r="L2" i="3"/>
  <c r="N2" i="3"/>
  <c r="F3" i="3"/>
  <c r="H3" i="3"/>
  <c r="J3" i="3"/>
  <c r="O3" i="3" s="1"/>
  <c r="L3" i="3"/>
  <c r="N3" i="3"/>
  <c r="F4" i="3"/>
  <c r="O4" i="3" s="1"/>
  <c r="H4" i="3"/>
  <c r="J4" i="3"/>
  <c r="L4" i="3"/>
  <c r="N4" i="3"/>
  <c r="F5" i="3"/>
  <c r="H5" i="3"/>
  <c r="O5" i="3" s="1"/>
  <c r="J5" i="3"/>
  <c r="L5" i="3"/>
  <c r="N5" i="3"/>
  <c r="F6" i="3"/>
  <c r="O6" i="3" s="1"/>
  <c r="H6" i="3"/>
  <c r="J6" i="3"/>
  <c r="L6" i="3"/>
  <c r="N6" i="3"/>
  <c r="F7" i="3"/>
  <c r="H7" i="3"/>
  <c r="J7" i="3"/>
  <c r="O7" i="3" s="1"/>
  <c r="L7" i="3"/>
  <c r="N7" i="3"/>
  <c r="F8" i="3"/>
  <c r="O8" i="3" s="1"/>
  <c r="H8" i="3"/>
  <c r="J8" i="3"/>
  <c r="L8" i="3"/>
  <c r="N8" i="3"/>
  <c r="F9" i="3"/>
  <c r="H9" i="3"/>
  <c r="O9" i="3" s="1"/>
  <c r="J9" i="3"/>
  <c r="L9" i="3"/>
  <c r="N9" i="3"/>
  <c r="F10" i="3"/>
  <c r="O10" i="3" s="1"/>
  <c r="H10" i="3"/>
  <c r="J10" i="3"/>
  <c r="L10" i="3"/>
  <c r="N10" i="3"/>
  <c r="F11" i="3"/>
  <c r="H11" i="3"/>
  <c r="J11" i="3"/>
  <c r="O11" i="3" s="1"/>
  <c r="L11" i="3"/>
  <c r="N11" i="3"/>
  <c r="F12" i="3"/>
  <c r="O12" i="3" s="1"/>
  <c r="H12" i="3"/>
  <c r="J12" i="3"/>
  <c r="L12" i="3"/>
  <c r="N12" i="3"/>
  <c r="F13" i="3"/>
  <c r="H13" i="3"/>
  <c r="O13" i="3" s="1"/>
  <c r="J13" i="3"/>
  <c r="L13" i="3"/>
  <c r="N13" i="3"/>
  <c r="F14" i="3"/>
  <c r="O14" i="3" s="1"/>
  <c r="H14" i="3"/>
  <c r="J14" i="3"/>
  <c r="L14" i="3"/>
  <c r="N14" i="3"/>
  <c r="F15" i="3"/>
  <c r="H15" i="3"/>
  <c r="J15" i="3"/>
  <c r="O15" i="3" s="1"/>
  <c r="L15" i="3"/>
  <c r="N15" i="3"/>
  <c r="F16" i="3"/>
  <c r="O16" i="3" s="1"/>
  <c r="H16" i="3"/>
  <c r="J16" i="3"/>
  <c r="L16" i="3"/>
  <c r="N16" i="3"/>
  <c r="F17" i="3"/>
  <c r="H17" i="3"/>
  <c r="O17" i="3" s="1"/>
  <c r="J17" i="3"/>
  <c r="L17" i="3"/>
  <c r="N17" i="3"/>
  <c r="F18" i="3"/>
  <c r="O18" i="3" s="1"/>
  <c r="H18" i="3"/>
  <c r="J18" i="3"/>
  <c r="L18" i="3"/>
  <c r="N18" i="3"/>
  <c r="F19" i="3"/>
  <c r="H19" i="3"/>
  <c r="J19" i="3"/>
  <c r="O19" i="3" s="1"/>
  <c r="L19" i="3"/>
  <c r="N19" i="3"/>
  <c r="F20" i="3"/>
  <c r="O20" i="3" s="1"/>
  <c r="H20" i="3"/>
  <c r="J20" i="3"/>
  <c r="L20" i="3"/>
  <c r="N20" i="3"/>
  <c r="F21" i="3"/>
  <c r="H21" i="3"/>
  <c r="O21" i="3" s="1"/>
  <c r="J21" i="3"/>
  <c r="L21" i="3"/>
  <c r="N21" i="3"/>
  <c r="F22" i="3"/>
  <c r="O22" i="3" s="1"/>
  <c r="H22" i="3"/>
  <c r="J22" i="3"/>
  <c r="L22" i="3"/>
  <c r="N22" i="3"/>
  <c r="F23" i="3"/>
  <c r="H23" i="3"/>
  <c r="J23" i="3"/>
  <c r="O23" i="3" s="1"/>
  <c r="L23" i="3"/>
  <c r="N23" i="3"/>
  <c r="F24" i="3"/>
  <c r="O24" i="3" s="1"/>
  <c r="H24" i="3"/>
  <c r="J24" i="3"/>
  <c r="L24" i="3"/>
  <c r="N24" i="3"/>
</calcChain>
</file>

<file path=xl/sharedStrings.xml><?xml version="1.0" encoding="utf-8"?>
<sst xmlns="http://schemas.openxmlformats.org/spreadsheetml/2006/main" count="134" uniqueCount="65">
  <si>
    <t>Must have in CERP, Highest Priority</t>
  </si>
  <si>
    <t>High Priority</t>
  </si>
  <si>
    <t>Niether High or Low Priority</t>
  </si>
  <si>
    <t>Can Live Without, Lowest Priority</t>
  </si>
  <si>
    <t>Lowest Priority</t>
  </si>
  <si>
    <t>Question #</t>
  </si>
  <si>
    <t>LU.1 Provide District support for projects that reduce vehicles miles traveled (VMT), including advocacy for competitive project proposals and potential match funding support to eligible projects, as appropriate, through existing District programs.</t>
  </si>
  <si>
    <t>PO.7 Strategies to be identified and developed in coordination with the Port of Stockton.</t>
  </si>
  <si>
    <t xml:space="preserve">It would be nice to have pre-recorded videos teaching families about air quality.  My community needs English, Spanish, and Tagalog.  When it is in video form, it is very easy to tag onto Social Media, post on websites, and use as an instructional tool in the classroom. </t>
  </si>
  <si>
    <t>Multi-lingual education programs to teach students (and parents) about the services and benefits of using public ground transportation.  Both local and intercity (bus, rail, and ferry).</t>
  </si>
  <si>
    <t>RB.4 Enhanced enforcement of residential wood burning fireplace and outdoor wood burning heater curtailments under Rule 4901</t>
  </si>
  <si>
    <t>SS.4 Increasing inspection frequency to twice per year for any permitted stationary source that has had an emissions violation in the last three years</t>
  </si>
  <si>
    <t>SS.6 New pilot training program for conducting self-inspections at gas stations</t>
  </si>
  <si>
    <t>Promotion and education efforts to reduce single occupancy auto trips by encouraging ridership of public transit and using bicycle lanes.</t>
  </si>
  <si>
    <t>Weighted (x3)</t>
  </si>
  <si>
    <t>Weighted (x-2)</t>
  </si>
  <si>
    <t>Weighted (x1)</t>
  </si>
  <si>
    <t>Weghted (x-3)</t>
  </si>
  <si>
    <t>Weighted Score</t>
  </si>
  <si>
    <t>Weighted (x2)</t>
  </si>
  <si>
    <t>Survey #</t>
  </si>
  <si>
    <t>Alternative cooking options for homeless</t>
  </si>
  <si>
    <t>Mitigation</t>
  </si>
  <si>
    <t>Reduction</t>
  </si>
  <si>
    <t>Implementation</t>
  </si>
  <si>
    <t>Enforcement</t>
  </si>
  <si>
    <t>Regulatory</t>
  </si>
  <si>
    <t>Estimated Emission Reduction (TBD)</t>
  </si>
  <si>
    <t>Emission Reductions Dependent on Coordination with Port</t>
  </si>
  <si>
    <t>No Quantifiable Emission Reductions</t>
  </si>
  <si>
    <t>Dependent on Non-Compliance Rate</t>
  </si>
  <si>
    <t>Dependent on potential alternatives</t>
  </si>
  <si>
    <t>Rank</t>
  </si>
  <si>
    <t>Strategy Type</t>
  </si>
  <si>
    <t>SC.2 Reduce children's exposure through increased enrollment in the Healthy Air Living (HAL) Schools Program to reduce idling, limit outdoor activity during episodes of poor air quality, and educate student about protecting our air.</t>
  </si>
  <si>
    <t>HD.3 Reduce exposure to diesel particulate matter (DPM) from vehicle idling through increased enforcement of CARB idling regulation and increased education regarding idlines.  Specifically target CSC's areas of concern including bus idling near schools, truck idling in or around distribution centers or warehouses, and traffic congestion that can contribute to increased burden at sensitive receptors.</t>
  </si>
  <si>
    <t>Enforcement &amp; Outreach</t>
  </si>
  <si>
    <t>Outreach</t>
  </si>
  <si>
    <t xml:space="preserve">SS.3 Conduct expedited facility risk assessment and risk reduction for facilities located within the AB617 community under District implementation of the Air Toxics Hot Spots Information and Assessment Act (AB 2588). </t>
  </si>
  <si>
    <t xml:space="preserve">CARB.1 Increase frequency on CARB's Heavy-Duty Vehicle Inspection Program (HDVIP) and the Periodic Smoke Inspection Program (PSIP).  These are CARB's heavy-duty vehicle inspection programs for in-use trucks and buses. HDVIP consists of roadside testing by CARB enforcement personnel for excessive smoke, tampering, and Emission Control Label compliance, whereas the PSIP requires annual opacity self-testing for California fleets with two or more heavy duty vehicles. </t>
  </si>
  <si>
    <t xml:space="preserve">PO.4 Fully investigate and where available develop regulation to transition mobile cargo handling equipment to zero-emission technology.  The type of equipment includes yard trucks (hostlers), rubber-tired gantry cranes, container handlers, forklifts, etc. The Mobile Cargo Handling Equipment (CHE) Regulation was adopted in 2005 to reduce toxic and criteria emissions to protect public health and was fully implemented by the end of 2017. </t>
  </si>
  <si>
    <t>SS.5 Enhanced enforcement of District's Regulation VIII requirements at active construction projects and other sources of fugitive dust within the community to reduce dust pollution.</t>
  </si>
  <si>
    <t>CARB.2 Continue to implement and strengthen the state Truck and Bus regulation which affects individuals, private companies, and Federal agencies that own diesel vehicles with a GVWR greater than 14,000 lbs. that operate in California. The regulation also applies to publicly and privately owned school buses; however, their compliance requirements are different and reporting is not required. The regulation does not apply to state and local government vehicles and public transit buses because they are already subject to other regulations. Vehicles that are exempt from other heavy duty diesel regulations, such as Cargo Handling Equipment, Drayage Truck, and Solid Waste Collection Vehicle regulations, may be subject to the Truck and Bus Regulation (regulation). Drayage and solid waste collection trucks with 2007 to 2009 model year engines must meet the requirements of the regulation by January 1, 2023. https://ww3.arb.ca.gov/msprog/onrdiesel/documents/fsregsum.pdf</t>
  </si>
  <si>
    <t xml:space="preserve">CARB.3 Continue to implement and strengthen transport Refrigeration Units (TRUs).  TRUs are refrigeration systems powered by diesel internal combustion engines designed to refrigerate or heat perishable products that are transported in various containers, including semi-trailers, truck vans, shipping containers, and rail cars. Although TRU engines are relatively small, ranging from 9 to 36 horsepower, significant numbers of these engines congregate at distribution centers, truck stops, and other facilities, resulting in the potential for health risks to those that live and work nearby. </t>
  </si>
  <si>
    <t>SS.2 Evaluate District regulations to determine whether additional reductions are possible for sources of NOx and PM2.5. The District will analyze and amend applicable District rules to pursue additional reduction opportunities beyond Best Available Retrofit Control Technology (BARCT).</t>
  </si>
  <si>
    <t>CARB.4 Continue to implement and strengthen the CARB adopted regulation for In-Use Off-Road Diesel-Fueled Fleets (Off-Road Diesel Regulation) to reduce diesel particulate matter and NOx emissions from in-use (existing) off-road heavy-duty diesel vehicles in California. These vehicles are used in construction, mining, industrial operations and other industries.</t>
  </si>
  <si>
    <t xml:space="preserve">CARB.5 Continue to implement and strengthed the Consumer Products Regulatory Program.  This program is an important part of the overall effort to reduce the amount of volatile organic compounds (VOCs), toxic air contaminants (TACs), and greenhouse gases (GHGs) that are emitted from using chemically formulated consumer products. </t>
  </si>
  <si>
    <t>RB.3 Enhanced enforcement to reduce illegal burning of residential waste (such as burning trash and cooking fires) while targeting CSC areas of concern</t>
  </si>
  <si>
    <t xml:space="preserve">PO.5 Continue to strength and fully implement the state Commercial Harbor Craft (CHC) Regulation.  The CHC was adopted in 2007 to reduce toxic and criteria emissions to protect public health. It was then amended in 2010 and will be fully implemented by the end of 2022. CARB is currently developing additional amendments to the CHC regulation. There are several types of harbor craft in California, including fishing vessels, ferries, excursion vessels, tug boats, tow boats, crew and supply boats, barges, dredges, and other vessel types. </t>
  </si>
  <si>
    <t>C.1 Work with City of Stockton and other community partners to develop strategies for addressing community concerns about impacts of outdoor commercial cooking emisisons, including siting considerations near sensitive receptors and areas of concern, focus on El Dorado as a CSC area of concern.</t>
  </si>
  <si>
    <t xml:space="preserve">O.1 Multilingual effort: Increase community awareness of available tools to keep informed of real-time changes in air quality through social media campaigns and a series of partner workshops. Will explore text messaging, billboards, other unique outreach mechanisms as suggested by the committee. Would aim to focus outreach on Stockton CSC concerns, including fireworks, illegal burning, trash burning, idling and other concerns as identified by the committee. Include videos as a good tools and ensure outreach occurs additional languages such as Spanish, Tagalong and others. </t>
  </si>
  <si>
    <t>Incorporated into O.1, O.2 and RB.2</t>
  </si>
  <si>
    <t>Incorporated into O.2</t>
  </si>
  <si>
    <t>O.2 Multilingual effort: Outreach to share clean air efforts and how communities can get involved. This strategy would increase awareness of programs by establishing a series of outreach events within community. Some ideas include educating truckers about idling, using direct mail and social media to inform public about grant program, and encouraging positive messaging. Include videos as a good tools and ensure outreach occurs additional languages such as Spanish, Tagalong and others. Include promotion of biking (including bike paths and trails) and public transportation (including, bus, rail, ferry and others).</t>
  </si>
  <si>
    <t>ADDITIONAL STRATEGY SUGGESTIONS</t>
  </si>
  <si>
    <t>Potential Strategy</t>
  </si>
  <si>
    <t>Emission Goal</t>
  </si>
  <si>
    <t xml:space="preserve">RB.2 Reduce illegal burning (such as burning trash and cooking fires) through residential open burning education while targeting CSC areas of concern (including homeless encampments). Include videos as a good tools and ensure outreach occurs additional languages such as Spanish, Tagalong and others. </t>
  </si>
  <si>
    <t>Response</t>
  </si>
  <si>
    <t xml:space="preserve">To be assessed during individual facility assessments </t>
  </si>
  <si>
    <t xml:space="preserve"> Dependent on regulation affect on community</t>
  </si>
  <si>
    <t>Incorporated into RB.2</t>
  </si>
  <si>
    <t>Committee Comments</t>
  </si>
  <si>
    <t>PO.6 Fully implement CARB's Ocean Going Vessel (OGV) Fuels Regulation. This regulation is intended to reduce particulate matter, diesel particulate matter, oxides of nitrogen, and sulfur oxide emissions from ocean-going vessels. Such vessels are required to switch to a low sulfur distillate fuel within 24 nautical miles of the California coast.</t>
  </si>
  <si>
    <t>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</si>
</sst>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 x14ac:knownFonts="1">
    <font>
      <sz val="12"/>
      <color theme="1"/>
      <name val="Arial"/>
      <family val="2"/>
    </font>
    <font>
      <b/>
      <sz val="12"/>
      <color theme="1"/>
      <name val="Arial"/>
      <family val="2"/>
    </font>
    <font>
      <b/>
      <sz val="16"/>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5"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1" xfId="0" applyBorder="1" applyAlignment="1">
      <alignment horizontal="center"/>
    </xf>
    <xf numFmtId="0" fontId="0" fillId="0" borderId="1" xfId="0" applyBorder="1" applyAlignment="1">
      <alignment wrapText="1"/>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xf numFmtId="0" fontId="0" fillId="2" borderId="1" xfId="0" applyFont="1" applyFill="1" applyBorder="1"/>
    <xf numFmtId="0" fontId="0" fillId="0" borderId="1" xfId="0" applyFont="1" applyBorder="1" applyAlignment="1">
      <alignment horizontal="center" wrapText="1"/>
    </xf>
    <xf numFmtId="0" fontId="0" fillId="0" borderId="1" xfId="0" applyFont="1" applyBorder="1" applyAlignment="1">
      <alignment horizontal="center" vertical="center" wrapText="1"/>
    </xf>
    <xf numFmtId="0" fontId="0" fillId="3" borderId="1" xfId="0" applyFont="1" applyFill="1" applyBorder="1" applyAlignment="1">
      <alignment wrapText="1"/>
    </xf>
    <xf numFmtId="0" fontId="0" fillId="0" borderId="1" xfId="0" applyBorder="1"/>
    <xf numFmtId="0" fontId="0" fillId="3" borderId="1" xfId="0" applyFill="1" applyBorder="1"/>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8" xfId="0" applyFont="1" applyFill="1" applyBorder="1" applyAlignment="1">
      <alignment horizontal="center" wrapText="1"/>
    </xf>
    <xf numFmtId="0" fontId="1" fillId="4" borderId="9" xfId="0" applyFont="1" applyFill="1" applyBorder="1" applyAlignment="1">
      <alignment horizontal="center" wrapText="1"/>
    </xf>
    <xf numFmtId="0" fontId="0" fillId="0" borderId="2" xfId="0" applyBorder="1" applyAlignment="1">
      <alignment horizontal="center"/>
    </xf>
    <xf numFmtId="0" fontId="0" fillId="3" borderId="1" xfId="0" applyFill="1" applyBorder="1" applyAlignment="1">
      <alignment wrapText="1"/>
    </xf>
    <xf numFmtId="0" fontId="0" fillId="3" borderId="0" xfId="0" applyFont="1" applyFill="1" applyBorder="1" applyAlignment="1">
      <alignment horizontal="center" vertical="center" wrapText="1"/>
    </xf>
    <xf numFmtId="164" fontId="0" fillId="3" borderId="0" xfId="0" applyNumberFormat="1" applyFont="1" applyFill="1" applyBorder="1" applyAlignment="1">
      <alignment horizontal="center" vertical="center" wrapText="1"/>
    </xf>
    <xf numFmtId="0" fontId="0" fillId="0" borderId="0" xfId="0" applyBorder="1"/>
    <xf numFmtId="0" fontId="1" fillId="4" borderId="1" xfId="0" applyFont="1" applyFill="1" applyBorder="1" applyAlignment="1">
      <alignment horizontal="center" wrapText="1"/>
    </xf>
    <xf numFmtId="0" fontId="0" fillId="4" borderId="1" xfId="0" applyFill="1" applyBorder="1"/>
    <xf numFmtId="0" fontId="0" fillId="4" borderId="1" xfId="0" applyFill="1" applyBorder="1" applyAlignment="1">
      <alignment wrapText="1"/>
    </xf>
    <xf numFmtId="0" fontId="1" fillId="4" borderId="1" xfId="0" applyFont="1" applyFill="1" applyBorder="1" applyAlignment="1">
      <alignment wrapText="1"/>
    </xf>
    <xf numFmtId="0" fontId="1" fillId="4" borderId="1" xfId="0" applyFont="1" applyFill="1" applyBorder="1"/>
    <xf numFmtId="0" fontId="2" fillId="4" borderId="2" xfId="0" applyFont="1" applyFill="1" applyBorder="1" applyAlignment="1"/>
    <xf numFmtId="0" fontId="1" fillId="4" borderId="3" xfId="0" applyFont="1" applyFill="1" applyBorder="1" applyAlignment="1">
      <alignment horizontal="center" wrapText="1"/>
    </xf>
    <xf numFmtId="0" fontId="0" fillId="5" borderId="3" xfId="0" applyFont="1" applyFill="1" applyBorder="1" applyAlignment="1" applyProtection="1">
      <alignment horizontal="center" vertical="center" wrapText="1"/>
      <protection locked="0"/>
    </xf>
    <xf numFmtId="0" fontId="0" fillId="5" borderId="3" xfId="0" applyFill="1" applyBorder="1" applyAlignment="1" applyProtection="1">
      <alignment wrapText="1"/>
      <protection locked="0"/>
    </xf>
    <xf numFmtId="0" fontId="0" fillId="5" borderId="6" xfId="0" applyFill="1" applyBorder="1" applyAlignment="1" applyProtection="1">
      <alignment wrapText="1"/>
      <protection locked="0"/>
    </xf>
    <xf numFmtId="0" fontId="0" fillId="5" borderId="2" xfId="0" applyFill="1" applyBorder="1" applyAlignment="1" applyProtection="1">
      <alignment wrapText="1"/>
      <protection locked="0"/>
    </xf>
    <xf numFmtId="0" fontId="0" fillId="5" borderId="1" xfId="0" applyFill="1" applyBorder="1" applyAlignment="1" applyProtection="1">
      <alignment wrapText="1"/>
      <protection locked="0"/>
    </xf>
    <xf numFmtId="0" fontId="0" fillId="5" borderId="4" xfId="0" applyFill="1" applyBorder="1" applyAlignment="1" applyProtection="1">
      <alignment wrapText="1"/>
      <protection locked="0"/>
    </xf>
    <xf numFmtId="0" fontId="0" fillId="5" borderId="5" xfId="0" applyFill="1" applyBorder="1" applyAlignment="1" applyProtection="1">
      <alignment wrapText="1"/>
      <protection locked="0"/>
    </xf>
    <xf numFmtId="0" fontId="0" fillId="6" borderId="10" xfId="0" applyFont="1" applyFill="1" applyBorder="1" applyAlignment="1" applyProtection="1">
      <alignment horizontal="center"/>
    </xf>
    <xf numFmtId="2" fontId="0" fillId="6" borderId="1"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tabSelected="1" zoomScale="80" zoomScaleNormal="80" workbookViewId="0">
      <selection activeCell="D31" sqref="D31"/>
    </sheetView>
  </sheetViews>
  <sheetFormatPr defaultRowHeight="15.5" x14ac:dyDescent="0.35"/>
  <cols>
    <col min="1" max="1" width="7.3828125" customWidth="1"/>
    <col min="2" max="2" width="10.4609375" hidden="1" customWidth="1"/>
    <col min="3" max="3" width="8.765625" hidden="1" customWidth="1"/>
    <col min="4" max="4" width="83.53515625" customWidth="1"/>
    <col min="5" max="5" width="13.765625" hidden="1" customWidth="1"/>
    <col min="6" max="6" width="9.23046875" hidden="1" customWidth="1"/>
    <col min="7" max="7" width="11.921875" hidden="1" customWidth="1"/>
    <col min="8" max="8" width="9.23046875" hidden="1" customWidth="1"/>
    <col min="9" max="9" width="14.23046875" hidden="1" customWidth="1"/>
    <col min="10" max="10" width="9.23046875" hidden="1" customWidth="1"/>
    <col min="11" max="11" width="7.3828125" hidden="1" customWidth="1"/>
    <col min="12" max="12" width="13.4609375" hidden="1" customWidth="1"/>
    <col min="13" max="13" width="8.61328125" hidden="1" customWidth="1"/>
    <col min="14" max="14" width="13" hidden="1" customWidth="1"/>
    <col min="15" max="15" width="9.61328125" hidden="1" customWidth="1"/>
    <col min="16" max="16" width="17.69140625" customWidth="1"/>
    <col min="17" max="17" width="15" customWidth="1"/>
    <col min="18" max="18" width="28.69140625" customWidth="1"/>
    <col min="19" max="19" width="74.15234375" customWidth="1"/>
  </cols>
  <sheetData>
    <row r="1" spans="1:23" ht="62" x14ac:dyDescent="0.35">
      <c r="A1" s="12" t="s">
        <v>32</v>
      </c>
      <c r="B1" s="13" t="s">
        <v>5</v>
      </c>
      <c r="C1" s="13" t="s">
        <v>20</v>
      </c>
      <c r="D1" s="14" t="s">
        <v>55</v>
      </c>
      <c r="E1" s="14" t="s">
        <v>0</v>
      </c>
      <c r="F1" s="14" t="s">
        <v>14</v>
      </c>
      <c r="G1" s="14" t="s">
        <v>1</v>
      </c>
      <c r="H1" s="14" t="s">
        <v>19</v>
      </c>
      <c r="I1" s="14" t="s">
        <v>2</v>
      </c>
      <c r="J1" s="14" t="s">
        <v>16</v>
      </c>
      <c r="K1" s="14" t="s">
        <v>4</v>
      </c>
      <c r="L1" s="14" t="s">
        <v>15</v>
      </c>
      <c r="M1" s="14" t="s">
        <v>3</v>
      </c>
      <c r="N1" s="14" t="s">
        <v>17</v>
      </c>
      <c r="O1" s="14" t="s">
        <v>18</v>
      </c>
      <c r="P1" s="14" t="s">
        <v>33</v>
      </c>
      <c r="Q1" s="14" t="s">
        <v>56</v>
      </c>
      <c r="R1" s="14" t="s">
        <v>27</v>
      </c>
      <c r="S1" s="15" t="s">
        <v>62</v>
      </c>
    </row>
    <row r="2" spans="1:23" ht="31" x14ac:dyDescent="0.35">
      <c r="A2" s="35">
        <v>5</v>
      </c>
      <c r="B2" s="3">
        <v>37</v>
      </c>
      <c r="C2" s="3">
        <v>2</v>
      </c>
      <c r="D2" s="4" t="s">
        <v>11</v>
      </c>
      <c r="E2" s="5">
        <v>14</v>
      </c>
      <c r="F2" s="6">
        <f t="shared" ref="F2:F24" si="0">E2*3</f>
        <v>42</v>
      </c>
      <c r="G2" s="5">
        <v>6</v>
      </c>
      <c r="H2" s="6">
        <f t="shared" ref="H2:H24" si="1">G2*2</f>
        <v>12</v>
      </c>
      <c r="I2" s="5">
        <v>3</v>
      </c>
      <c r="J2" s="6">
        <f t="shared" ref="J2:J24" si="2">I2*1</f>
        <v>3</v>
      </c>
      <c r="K2" s="5">
        <v>0</v>
      </c>
      <c r="L2" s="6">
        <f t="shared" ref="L2:L24" si="3">K2*-2</f>
        <v>0</v>
      </c>
      <c r="M2" s="5">
        <v>0</v>
      </c>
      <c r="N2" s="6">
        <f t="shared" ref="N2:N24" si="4">M2*-3</f>
        <v>0</v>
      </c>
      <c r="O2" s="36">
        <f>((F2+H2+J2+L2+N2)/69)*100</f>
        <v>82.608695652173907</v>
      </c>
      <c r="P2" s="7" t="s">
        <v>24</v>
      </c>
      <c r="Q2" s="7" t="s">
        <v>25</v>
      </c>
      <c r="R2" s="8" t="s">
        <v>30</v>
      </c>
      <c r="S2" s="29"/>
    </row>
    <row r="3" spans="1:23" ht="77.5" x14ac:dyDescent="0.35">
      <c r="A3" s="35">
        <v>6</v>
      </c>
      <c r="B3" s="3">
        <v>29</v>
      </c>
      <c r="C3" s="3">
        <v>2</v>
      </c>
      <c r="D3" s="4" t="s">
        <v>35</v>
      </c>
      <c r="E3" s="5">
        <v>15</v>
      </c>
      <c r="F3" s="6">
        <f t="shared" si="0"/>
        <v>45</v>
      </c>
      <c r="G3" s="5">
        <v>6</v>
      </c>
      <c r="H3" s="6">
        <f t="shared" si="1"/>
        <v>12</v>
      </c>
      <c r="I3" s="5">
        <v>1</v>
      </c>
      <c r="J3" s="6">
        <f t="shared" si="2"/>
        <v>1</v>
      </c>
      <c r="K3" s="5">
        <v>1</v>
      </c>
      <c r="L3" s="6">
        <f t="shared" si="3"/>
        <v>-2</v>
      </c>
      <c r="M3" s="5">
        <v>0</v>
      </c>
      <c r="N3" s="6">
        <f t="shared" si="4"/>
        <v>0</v>
      </c>
      <c r="O3" s="36">
        <f>((F3+H3+J3+L3+N3)/69)*100</f>
        <v>81.159420289855078</v>
      </c>
      <c r="P3" s="7" t="s">
        <v>24</v>
      </c>
      <c r="Q3" s="7" t="s">
        <v>36</v>
      </c>
      <c r="R3" s="8" t="s">
        <v>30</v>
      </c>
      <c r="S3" s="29"/>
    </row>
    <row r="4" spans="1:23" ht="46.5" x14ac:dyDescent="0.35">
      <c r="A4" s="35">
        <v>7</v>
      </c>
      <c r="B4" s="3">
        <v>36</v>
      </c>
      <c r="C4" s="3">
        <v>2</v>
      </c>
      <c r="D4" s="4" t="s">
        <v>38</v>
      </c>
      <c r="E4" s="5">
        <v>12</v>
      </c>
      <c r="F4" s="6">
        <f t="shared" si="0"/>
        <v>36</v>
      </c>
      <c r="G4" s="5">
        <v>8</v>
      </c>
      <c r="H4" s="6">
        <f t="shared" si="1"/>
        <v>16</v>
      </c>
      <c r="I4" s="5">
        <v>2</v>
      </c>
      <c r="J4" s="6">
        <f t="shared" si="2"/>
        <v>2</v>
      </c>
      <c r="K4" s="5">
        <v>1</v>
      </c>
      <c r="L4" s="6">
        <f t="shared" si="3"/>
        <v>-2</v>
      </c>
      <c r="M4" s="5">
        <v>0</v>
      </c>
      <c r="N4" s="6">
        <f t="shared" si="4"/>
        <v>0</v>
      </c>
      <c r="O4" s="36">
        <f>((F4+H4+J4+L4+N4)/69)*100</f>
        <v>75.362318840579718</v>
      </c>
      <c r="P4" s="7" t="s">
        <v>24</v>
      </c>
      <c r="Q4" s="7" t="s">
        <v>26</v>
      </c>
      <c r="R4" s="8" t="s">
        <v>59</v>
      </c>
      <c r="S4" s="29"/>
    </row>
    <row r="5" spans="1:23" ht="77.5" x14ac:dyDescent="0.35">
      <c r="A5" s="35">
        <v>9</v>
      </c>
      <c r="B5" s="3">
        <v>40</v>
      </c>
      <c r="C5" s="3">
        <v>2</v>
      </c>
      <c r="D5" s="4" t="s">
        <v>39</v>
      </c>
      <c r="E5" s="5">
        <v>13</v>
      </c>
      <c r="F5" s="6">
        <f t="shared" si="0"/>
        <v>39</v>
      </c>
      <c r="G5" s="5">
        <v>5</v>
      </c>
      <c r="H5" s="6">
        <f t="shared" si="1"/>
        <v>10</v>
      </c>
      <c r="I5" s="5">
        <v>4</v>
      </c>
      <c r="J5" s="6">
        <f t="shared" si="2"/>
        <v>4</v>
      </c>
      <c r="K5" s="5">
        <v>1</v>
      </c>
      <c r="L5" s="6">
        <f t="shared" si="3"/>
        <v>-2</v>
      </c>
      <c r="M5" s="5">
        <v>0</v>
      </c>
      <c r="N5" s="6">
        <f t="shared" si="4"/>
        <v>0</v>
      </c>
      <c r="O5" s="36">
        <f>((F5+H5+J5+L5+N5)/69)*100</f>
        <v>73.91304347826086</v>
      </c>
      <c r="P5" s="7" t="s">
        <v>24</v>
      </c>
      <c r="Q5" s="7" t="s">
        <v>25</v>
      </c>
      <c r="R5" s="8" t="s">
        <v>30</v>
      </c>
      <c r="S5" s="29"/>
    </row>
    <row r="6" spans="1:23" ht="108.5" x14ac:dyDescent="0.35">
      <c r="A6" s="35">
        <v>10</v>
      </c>
      <c r="B6" s="3">
        <v>11</v>
      </c>
      <c r="C6" s="3">
        <v>1</v>
      </c>
      <c r="D6" s="4" t="s">
        <v>50</v>
      </c>
      <c r="E6" s="5">
        <v>14</v>
      </c>
      <c r="F6" s="6">
        <f t="shared" si="0"/>
        <v>42</v>
      </c>
      <c r="G6" s="5">
        <v>11</v>
      </c>
      <c r="H6" s="6">
        <f t="shared" si="1"/>
        <v>22</v>
      </c>
      <c r="I6" s="5">
        <v>4</v>
      </c>
      <c r="J6" s="6">
        <f t="shared" si="2"/>
        <v>4</v>
      </c>
      <c r="K6" s="5">
        <v>0</v>
      </c>
      <c r="L6" s="6">
        <f t="shared" si="3"/>
        <v>0</v>
      </c>
      <c r="M6" s="5">
        <v>1</v>
      </c>
      <c r="N6" s="6">
        <f t="shared" si="4"/>
        <v>-3</v>
      </c>
      <c r="O6" s="36">
        <f>((F6+H6+J6+L6+N6)/90)*100</f>
        <v>72.222222222222214</v>
      </c>
      <c r="P6" s="7" t="s">
        <v>24</v>
      </c>
      <c r="Q6" s="7" t="s">
        <v>37</v>
      </c>
      <c r="R6" s="8" t="s">
        <v>29</v>
      </c>
      <c r="S6" s="29"/>
    </row>
    <row r="7" spans="1:23" ht="108.5" x14ac:dyDescent="0.35">
      <c r="A7" s="35">
        <v>11</v>
      </c>
      <c r="B7" s="3">
        <v>12</v>
      </c>
      <c r="C7" s="3">
        <v>1</v>
      </c>
      <c r="D7" s="4" t="s">
        <v>53</v>
      </c>
      <c r="E7" s="5">
        <v>13</v>
      </c>
      <c r="F7" s="6">
        <f t="shared" si="0"/>
        <v>39</v>
      </c>
      <c r="G7" s="5">
        <v>13</v>
      </c>
      <c r="H7" s="6">
        <f t="shared" si="1"/>
        <v>26</v>
      </c>
      <c r="I7" s="5">
        <v>3</v>
      </c>
      <c r="J7" s="6">
        <f t="shared" si="2"/>
        <v>3</v>
      </c>
      <c r="K7" s="5">
        <v>0</v>
      </c>
      <c r="L7" s="6">
        <f t="shared" si="3"/>
        <v>0</v>
      </c>
      <c r="M7" s="5">
        <v>1</v>
      </c>
      <c r="N7" s="6">
        <f t="shared" si="4"/>
        <v>-3</v>
      </c>
      <c r="O7" s="36">
        <f>((F7+H7+J7+L7+N7)/90)*100</f>
        <v>72.222222222222214</v>
      </c>
      <c r="P7" s="7" t="s">
        <v>24</v>
      </c>
      <c r="Q7" s="7" t="s">
        <v>37</v>
      </c>
      <c r="R7" s="8" t="s">
        <v>29</v>
      </c>
      <c r="S7" s="29"/>
    </row>
    <row r="8" spans="1:23" ht="62" x14ac:dyDescent="0.35">
      <c r="A8" s="35">
        <v>12</v>
      </c>
      <c r="B8" s="3">
        <v>30</v>
      </c>
      <c r="C8" s="3">
        <v>2</v>
      </c>
      <c r="D8" s="4" t="s">
        <v>63</v>
      </c>
      <c r="E8" s="5">
        <v>9</v>
      </c>
      <c r="F8" s="6">
        <f t="shared" si="0"/>
        <v>27</v>
      </c>
      <c r="G8" s="5">
        <v>11</v>
      </c>
      <c r="H8" s="6">
        <f t="shared" si="1"/>
        <v>22</v>
      </c>
      <c r="I8" s="5">
        <v>2</v>
      </c>
      <c r="J8" s="6">
        <f t="shared" si="2"/>
        <v>2</v>
      </c>
      <c r="K8" s="5">
        <v>1</v>
      </c>
      <c r="L8" s="6">
        <f t="shared" si="3"/>
        <v>-2</v>
      </c>
      <c r="M8" s="5">
        <v>0</v>
      </c>
      <c r="N8" s="6">
        <f t="shared" si="4"/>
        <v>0</v>
      </c>
      <c r="O8" s="36">
        <f>((F8+H8+J8+L8+N8)/69)*100</f>
        <v>71.014492753623188</v>
      </c>
      <c r="P8" s="7" t="s">
        <v>24</v>
      </c>
      <c r="Q8" s="7" t="s">
        <v>26</v>
      </c>
      <c r="R8" s="8" t="s">
        <v>60</v>
      </c>
      <c r="S8" s="29"/>
    </row>
    <row r="9" spans="1:23" ht="46.5" x14ac:dyDescent="0.35">
      <c r="A9" s="35">
        <v>13</v>
      </c>
      <c r="B9" s="3">
        <v>19</v>
      </c>
      <c r="C9" s="3">
        <v>1</v>
      </c>
      <c r="D9" s="4" t="s">
        <v>34</v>
      </c>
      <c r="E9" s="5">
        <v>11</v>
      </c>
      <c r="F9" s="6">
        <f t="shared" si="0"/>
        <v>33</v>
      </c>
      <c r="G9" s="5">
        <v>14</v>
      </c>
      <c r="H9" s="6">
        <f t="shared" si="1"/>
        <v>28</v>
      </c>
      <c r="I9" s="5">
        <v>4</v>
      </c>
      <c r="J9" s="6">
        <f t="shared" si="2"/>
        <v>4</v>
      </c>
      <c r="K9" s="5">
        <v>0</v>
      </c>
      <c r="L9" s="6">
        <f t="shared" si="3"/>
        <v>0</v>
      </c>
      <c r="M9" s="5">
        <v>1</v>
      </c>
      <c r="N9" s="6">
        <f t="shared" si="4"/>
        <v>-3</v>
      </c>
      <c r="O9" s="36">
        <f>((F9+H9+J9+L9+N9)/90)*100</f>
        <v>68.888888888888886</v>
      </c>
      <c r="P9" s="7" t="s">
        <v>24</v>
      </c>
      <c r="Q9" s="7" t="s">
        <v>37</v>
      </c>
      <c r="R9" s="8" t="s">
        <v>29</v>
      </c>
      <c r="S9" s="29"/>
    </row>
    <row r="10" spans="1:23" ht="31" x14ac:dyDescent="0.35">
      <c r="A10" s="35">
        <v>14</v>
      </c>
      <c r="B10" s="3">
        <v>15</v>
      </c>
      <c r="C10" s="3">
        <v>1</v>
      </c>
      <c r="D10" s="9" t="s">
        <v>7</v>
      </c>
      <c r="E10" s="5">
        <v>14</v>
      </c>
      <c r="F10" s="6">
        <f t="shared" si="0"/>
        <v>42</v>
      </c>
      <c r="G10" s="5">
        <v>11</v>
      </c>
      <c r="H10" s="6">
        <f t="shared" si="1"/>
        <v>22</v>
      </c>
      <c r="I10" s="5">
        <v>3</v>
      </c>
      <c r="J10" s="6">
        <f t="shared" si="2"/>
        <v>3</v>
      </c>
      <c r="K10" s="5">
        <v>0</v>
      </c>
      <c r="L10" s="6">
        <f t="shared" si="3"/>
        <v>0</v>
      </c>
      <c r="M10" s="5">
        <v>2</v>
      </c>
      <c r="N10" s="6">
        <f t="shared" si="4"/>
        <v>-6</v>
      </c>
      <c r="O10" s="36">
        <f>((F10+H10+J10+L10+N10)/90)*100</f>
        <v>67.777777777777786</v>
      </c>
      <c r="P10" s="7" t="s">
        <v>24</v>
      </c>
      <c r="Q10" s="7" t="s">
        <v>23</v>
      </c>
      <c r="R10" s="8" t="s">
        <v>28</v>
      </c>
      <c r="S10" s="29"/>
      <c r="T10" s="18"/>
      <c r="U10" s="19"/>
      <c r="V10" s="18"/>
      <c r="W10" s="20"/>
    </row>
    <row r="11" spans="1:23" ht="77.5" x14ac:dyDescent="0.35">
      <c r="A11" s="35">
        <v>15</v>
      </c>
      <c r="B11" s="3">
        <v>31</v>
      </c>
      <c r="C11" s="3">
        <v>2</v>
      </c>
      <c r="D11" s="4" t="s">
        <v>40</v>
      </c>
      <c r="E11" s="5">
        <v>7</v>
      </c>
      <c r="F11" s="6">
        <f t="shared" si="0"/>
        <v>21</v>
      </c>
      <c r="G11" s="5">
        <v>11</v>
      </c>
      <c r="H11" s="6">
        <f t="shared" si="1"/>
        <v>22</v>
      </c>
      <c r="I11" s="5">
        <v>4</v>
      </c>
      <c r="J11" s="6">
        <f t="shared" si="2"/>
        <v>4</v>
      </c>
      <c r="K11" s="5">
        <v>1</v>
      </c>
      <c r="L11" s="6">
        <f t="shared" si="3"/>
        <v>-2</v>
      </c>
      <c r="M11" s="5">
        <v>0</v>
      </c>
      <c r="N11" s="6">
        <f t="shared" si="4"/>
        <v>0</v>
      </c>
      <c r="O11" s="36">
        <f t="shared" ref="O11:O20" si="5">((F11+H11+J11+L11+N11)/69)*100</f>
        <v>65.217391304347828</v>
      </c>
      <c r="P11" s="7" t="s">
        <v>24</v>
      </c>
      <c r="Q11" s="7" t="s">
        <v>23</v>
      </c>
      <c r="R11" s="8" t="s">
        <v>60</v>
      </c>
      <c r="S11" s="28"/>
    </row>
    <row r="12" spans="1:23" ht="31" x14ac:dyDescent="0.35">
      <c r="A12" s="35">
        <v>16</v>
      </c>
      <c r="B12" s="3">
        <v>38</v>
      </c>
      <c r="C12" s="3">
        <v>2</v>
      </c>
      <c r="D12" s="4" t="s">
        <v>41</v>
      </c>
      <c r="E12" s="5">
        <v>11</v>
      </c>
      <c r="F12" s="6">
        <f t="shared" si="0"/>
        <v>33</v>
      </c>
      <c r="G12" s="5">
        <v>7</v>
      </c>
      <c r="H12" s="6">
        <f t="shared" si="1"/>
        <v>14</v>
      </c>
      <c r="I12" s="5">
        <v>2</v>
      </c>
      <c r="J12" s="6">
        <f t="shared" si="2"/>
        <v>2</v>
      </c>
      <c r="K12" s="5">
        <v>2</v>
      </c>
      <c r="L12" s="6">
        <f t="shared" si="3"/>
        <v>-4</v>
      </c>
      <c r="M12" s="5">
        <v>0</v>
      </c>
      <c r="N12" s="6">
        <f t="shared" si="4"/>
        <v>0</v>
      </c>
      <c r="O12" s="36">
        <f t="shared" si="5"/>
        <v>65.217391304347828</v>
      </c>
      <c r="P12" s="7" t="s">
        <v>24</v>
      </c>
      <c r="Q12" s="7" t="s">
        <v>25</v>
      </c>
      <c r="R12" s="8" t="s">
        <v>30</v>
      </c>
      <c r="S12" s="29"/>
    </row>
    <row r="13" spans="1:23" ht="170.5" x14ac:dyDescent="0.35">
      <c r="A13" s="35">
        <v>17</v>
      </c>
      <c r="B13" s="3">
        <v>41</v>
      </c>
      <c r="C13" s="3">
        <v>2</v>
      </c>
      <c r="D13" s="4" t="s">
        <v>42</v>
      </c>
      <c r="E13" s="5">
        <v>13</v>
      </c>
      <c r="F13" s="6">
        <f t="shared" si="0"/>
        <v>39</v>
      </c>
      <c r="G13" s="5">
        <v>3</v>
      </c>
      <c r="H13" s="6">
        <f t="shared" si="1"/>
        <v>6</v>
      </c>
      <c r="I13" s="5">
        <v>5</v>
      </c>
      <c r="J13" s="6">
        <f t="shared" si="2"/>
        <v>5</v>
      </c>
      <c r="K13" s="5">
        <v>1</v>
      </c>
      <c r="L13" s="6">
        <f t="shared" si="3"/>
        <v>-2</v>
      </c>
      <c r="M13" s="5">
        <v>1</v>
      </c>
      <c r="N13" s="6">
        <f t="shared" si="4"/>
        <v>-3</v>
      </c>
      <c r="O13" s="36">
        <f t="shared" si="5"/>
        <v>65.217391304347828</v>
      </c>
      <c r="P13" s="7" t="s">
        <v>24</v>
      </c>
      <c r="Q13" s="7" t="s">
        <v>26</v>
      </c>
      <c r="R13" s="8" t="s">
        <v>60</v>
      </c>
      <c r="S13" s="29"/>
    </row>
    <row r="14" spans="1:23" ht="108.5" x14ac:dyDescent="0.35">
      <c r="A14" s="35">
        <v>20</v>
      </c>
      <c r="B14" s="3">
        <v>42</v>
      </c>
      <c r="C14" s="3">
        <v>2</v>
      </c>
      <c r="D14" s="4" t="s">
        <v>43</v>
      </c>
      <c r="E14" s="5">
        <v>11</v>
      </c>
      <c r="F14" s="6">
        <f t="shared" si="0"/>
        <v>33</v>
      </c>
      <c r="G14" s="5">
        <v>5</v>
      </c>
      <c r="H14" s="6">
        <f t="shared" si="1"/>
        <v>10</v>
      </c>
      <c r="I14" s="5">
        <v>5</v>
      </c>
      <c r="J14" s="6">
        <f t="shared" si="2"/>
        <v>5</v>
      </c>
      <c r="K14" s="5">
        <v>2</v>
      </c>
      <c r="L14" s="6">
        <f t="shared" si="3"/>
        <v>-4</v>
      </c>
      <c r="M14" s="5">
        <v>0</v>
      </c>
      <c r="N14" s="6">
        <f t="shared" si="4"/>
        <v>0</v>
      </c>
      <c r="O14" s="36">
        <f t="shared" si="5"/>
        <v>63.768115942028977</v>
      </c>
      <c r="P14" s="7" t="s">
        <v>24</v>
      </c>
      <c r="Q14" s="7" t="s">
        <v>26</v>
      </c>
      <c r="R14" s="8" t="s">
        <v>60</v>
      </c>
      <c r="S14" s="29"/>
    </row>
    <row r="15" spans="1:23" ht="46.5" x14ac:dyDescent="0.35">
      <c r="A15" s="35">
        <v>22</v>
      </c>
      <c r="B15" s="3">
        <v>35</v>
      </c>
      <c r="C15" s="3">
        <v>2</v>
      </c>
      <c r="D15" s="4" t="s">
        <v>44</v>
      </c>
      <c r="E15" s="5">
        <v>5</v>
      </c>
      <c r="F15" s="6">
        <f t="shared" si="0"/>
        <v>15</v>
      </c>
      <c r="G15" s="5">
        <v>12</v>
      </c>
      <c r="H15" s="6">
        <f t="shared" si="1"/>
        <v>24</v>
      </c>
      <c r="I15" s="5">
        <v>5</v>
      </c>
      <c r="J15" s="6">
        <f t="shared" si="2"/>
        <v>5</v>
      </c>
      <c r="K15" s="5">
        <v>1</v>
      </c>
      <c r="L15" s="6">
        <f t="shared" si="3"/>
        <v>-2</v>
      </c>
      <c r="M15" s="5">
        <v>0</v>
      </c>
      <c r="N15" s="6">
        <f t="shared" si="4"/>
        <v>0</v>
      </c>
      <c r="O15" s="36">
        <f t="shared" si="5"/>
        <v>60.869565217391312</v>
      </c>
      <c r="P15" s="7" t="s">
        <v>24</v>
      </c>
      <c r="Q15" s="7" t="s">
        <v>26</v>
      </c>
      <c r="R15" s="8" t="s">
        <v>60</v>
      </c>
      <c r="S15" s="29"/>
    </row>
    <row r="16" spans="1:23" ht="62" x14ac:dyDescent="0.35">
      <c r="A16" s="35">
        <v>23</v>
      </c>
      <c r="B16" s="3">
        <v>43</v>
      </c>
      <c r="C16" s="3">
        <v>2</v>
      </c>
      <c r="D16" s="4" t="s">
        <v>45</v>
      </c>
      <c r="E16" s="5">
        <v>5</v>
      </c>
      <c r="F16" s="6">
        <f t="shared" si="0"/>
        <v>15</v>
      </c>
      <c r="G16" s="5">
        <v>11</v>
      </c>
      <c r="H16" s="6">
        <f t="shared" si="1"/>
        <v>22</v>
      </c>
      <c r="I16" s="5">
        <v>6</v>
      </c>
      <c r="J16" s="6">
        <f t="shared" si="2"/>
        <v>6</v>
      </c>
      <c r="K16" s="5">
        <v>1</v>
      </c>
      <c r="L16" s="6">
        <f t="shared" si="3"/>
        <v>-2</v>
      </c>
      <c r="M16" s="5">
        <v>0</v>
      </c>
      <c r="N16" s="6">
        <f t="shared" si="4"/>
        <v>0</v>
      </c>
      <c r="O16" s="36">
        <f t="shared" si="5"/>
        <v>59.420289855072461</v>
      </c>
      <c r="P16" s="7" t="s">
        <v>24</v>
      </c>
      <c r="Q16" s="7" t="s">
        <v>26</v>
      </c>
      <c r="R16" s="8" t="s">
        <v>60</v>
      </c>
      <c r="S16" s="29"/>
    </row>
    <row r="17" spans="1:23" ht="62" x14ac:dyDescent="0.35">
      <c r="A17" s="35">
        <v>24</v>
      </c>
      <c r="B17" s="3">
        <v>44</v>
      </c>
      <c r="C17" s="3">
        <v>2</v>
      </c>
      <c r="D17" s="4" t="s">
        <v>46</v>
      </c>
      <c r="E17" s="5">
        <v>8</v>
      </c>
      <c r="F17" s="6">
        <f t="shared" si="0"/>
        <v>24</v>
      </c>
      <c r="G17" s="5">
        <v>9</v>
      </c>
      <c r="H17" s="6">
        <f t="shared" si="1"/>
        <v>18</v>
      </c>
      <c r="I17" s="5">
        <v>4</v>
      </c>
      <c r="J17" s="6">
        <f t="shared" si="2"/>
        <v>4</v>
      </c>
      <c r="K17" s="5">
        <v>0</v>
      </c>
      <c r="L17" s="6">
        <f t="shared" si="3"/>
        <v>0</v>
      </c>
      <c r="M17" s="5">
        <v>2</v>
      </c>
      <c r="N17" s="6">
        <f t="shared" si="4"/>
        <v>-6</v>
      </c>
      <c r="O17" s="36">
        <f t="shared" si="5"/>
        <v>57.971014492753625</v>
      </c>
      <c r="P17" s="7" t="s">
        <v>24</v>
      </c>
      <c r="Q17" s="7" t="s">
        <v>26</v>
      </c>
      <c r="R17" s="8" t="s">
        <v>60</v>
      </c>
      <c r="S17" s="29"/>
    </row>
    <row r="18" spans="1:23" ht="31" x14ac:dyDescent="0.35">
      <c r="A18" s="35">
        <v>26</v>
      </c>
      <c r="B18" s="3">
        <v>33</v>
      </c>
      <c r="C18" s="3">
        <v>2</v>
      </c>
      <c r="D18" s="4" t="s">
        <v>47</v>
      </c>
      <c r="E18" s="5">
        <v>7</v>
      </c>
      <c r="F18" s="6">
        <f t="shared" si="0"/>
        <v>21</v>
      </c>
      <c r="G18" s="5">
        <v>11</v>
      </c>
      <c r="H18" s="6">
        <f t="shared" si="1"/>
        <v>22</v>
      </c>
      <c r="I18" s="5">
        <v>2</v>
      </c>
      <c r="J18" s="6">
        <f t="shared" si="2"/>
        <v>2</v>
      </c>
      <c r="K18" s="5">
        <v>3</v>
      </c>
      <c r="L18" s="6">
        <f t="shared" si="3"/>
        <v>-6</v>
      </c>
      <c r="M18" s="5">
        <v>0</v>
      </c>
      <c r="N18" s="6">
        <f t="shared" si="4"/>
        <v>0</v>
      </c>
      <c r="O18" s="36">
        <f t="shared" si="5"/>
        <v>56.521739130434781</v>
      </c>
      <c r="P18" s="7" t="s">
        <v>24</v>
      </c>
      <c r="Q18" s="7" t="s">
        <v>25</v>
      </c>
      <c r="R18" s="8" t="s">
        <v>30</v>
      </c>
      <c r="S18" s="29"/>
    </row>
    <row r="19" spans="1:23" ht="93" x14ac:dyDescent="0.35">
      <c r="A19" s="35">
        <v>30</v>
      </c>
      <c r="B19" s="3">
        <v>32</v>
      </c>
      <c r="C19" s="3">
        <v>2</v>
      </c>
      <c r="D19" s="4" t="s">
        <v>48</v>
      </c>
      <c r="E19" s="5">
        <v>8</v>
      </c>
      <c r="F19" s="6">
        <f t="shared" si="0"/>
        <v>24</v>
      </c>
      <c r="G19" s="5">
        <v>5</v>
      </c>
      <c r="H19" s="6">
        <f t="shared" si="1"/>
        <v>10</v>
      </c>
      <c r="I19" s="5">
        <v>8</v>
      </c>
      <c r="J19" s="6">
        <f t="shared" si="2"/>
        <v>8</v>
      </c>
      <c r="K19" s="5">
        <v>1</v>
      </c>
      <c r="L19" s="6">
        <f t="shared" si="3"/>
        <v>-2</v>
      </c>
      <c r="M19" s="5">
        <v>1</v>
      </c>
      <c r="N19" s="6">
        <f t="shared" si="4"/>
        <v>-3</v>
      </c>
      <c r="O19" s="36">
        <f t="shared" si="5"/>
        <v>53.623188405797109</v>
      </c>
      <c r="P19" s="7" t="s">
        <v>24</v>
      </c>
      <c r="Q19" s="7" t="s">
        <v>26</v>
      </c>
      <c r="R19" s="8" t="s">
        <v>60</v>
      </c>
      <c r="S19" s="29"/>
    </row>
    <row r="20" spans="1:23" ht="31" x14ac:dyDescent="0.35">
      <c r="A20" s="35">
        <v>34</v>
      </c>
      <c r="B20" s="3">
        <v>34</v>
      </c>
      <c r="C20" s="3">
        <v>2</v>
      </c>
      <c r="D20" s="4" t="s">
        <v>10</v>
      </c>
      <c r="E20" s="5">
        <v>4</v>
      </c>
      <c r="F20" s="6">
        <f t="shared" si="0"/>
        <v>12</v>
      </c>
      <c r="G20" s="5">
        <v>8</v>
      </c>
      <c r="H20" s="6">
        <f t="shared" si="1"/>
        <v>16</v>
      </c>
      <c r="I20" s="5">
        <v>9</v>
      </c>
      <c r="J20" s="6">
        <f t="shared" si="2"/>
        <v>9</v>
      </c>
      <c r="K20" s="5">
        <v>1</v>
      </c>
      <c r="L20" s="6">
        <f t="shared" si="3"/>
        <v>-2</v>
      </c>
      <c r="M20" s="5">
        <v>1</v>
      </c>
      <c r="N20" s="6">
        <f t="shared" si="4"/>
        <v>-3</v>
      </c>
      <c r="O20" s="36">
        <f t="shared" si="5"/>
        <v>46.376811594202898</v>
      </c>
      <c r="P20" s="7" t="s">
        <v>24</v>
      </c>
      <c r="Q20" s="7" t="s">
        <v>25</v>
      </c>
      <c r="R20" s="8" t="s">
        <v>30</v>
      </c>
      <c r="S20" s="29"/>
    </row>
    <row r="21" spans="1:23" ht="62" x14ac:dyDescent="0.35">
      <c r="A21" s="35">
        <v>35</v>
      </c>
      <c r="B21" s="3">
        <v>17</v>
      </c>
      <c r="C21" s="3">
        <v>1</v>
      </c>
      <c r="D21" s="4" t="s">
        <v>57</v>
      </c>
      <c r="E21" s="5">
        <v>7</v>
      </c>
      <c r="F21" s="6">
        <f t="shared" si="0"/>
        <v>21</v>
      </c>
      <c r="G21" s="5">
        <v>11</v>
      </c>
      <c r="H21" s="6">
        <f t="shared" si="1"/>
        <v>22</v>
      </c>
      <c r="I21" s="5">
        <v>8</v>
      </c>
      <c r="J21" s="6">
        <f t="shared" si="2"/>
        <v>8</v>
      </c>
      <c r="K21" s="5">
        <v>2</v>
      </c>
      <c r="L21" s="6">
        <f t="shared" si="3"/>
        <v>-4</v>
      </c>
      <c r="M21" s="5">
        <v>2</v>
      </c>
      <c r="N21" s="6">
        <f t="shared" si="4"/>
        <v>-6</v>
      </c>
      <c r="O21" s="36">
        <f>((F21+H21+J21+L21+N21)/90)*100</f>
        <v>45.555555555555557</v>
      </c>
      <c r="P21" s="7" t="s">
        <v>24</v>
      </c>
      <c r="Q21" s="7" t="s">
        <v>37</v>
      </c>
      <c r="R21" s="8" t="s">
        <v>29</v>
      </c>
      <c r="S21" s="29"/>
    </row>
    <row r="22" spans="1:23" ht="46.5" x14ac:dyDescent="0.35">
      <c r="A22" s="35">
        <v>37</v>
      </c>
      <c r="B22" s="3">
        <v>9</v>
      </c>
      <c r="C22" s="3">
        <v>1</v>
      </c>
      <c r="D22" s="4" t="s">
        <v>6</v>
      </c>
      <c r="E22" s="5">
        <v>5</v>
      </c>
      <c r="F22" s="6">
        <f t="shared" si="0"/>
        <v>15</v>
      </c>
      <c r="G22" s="5">
        <v>9</v>
      </c>
      <c r="H22" s="6">
        <f t="shared" si="1"/>
        <v>18</v>
      </c>
      <c r="I22" s="5">
        <v>10</v>
      </c>
      <c r="J22" s="6">
        <f t="shared" si="2"/>
        <v>10</v>
      </c>
      <c r="K22" s="5">
        <v>4</v>
      </c>
      <c r="L22" s="6">
        <f t="shared" si="3"/>
        <v>-8</v>
      </c>
      <c r="M22" s="5">
        <v>2</v>
      </c>
      <c r="N22" s="6">
        <f t="shared" si="4"/>
        <v>-6</v>
      </c>
      <c r="O22" s="36">
        <f>((F22+H22+J22+L22+N22)/90)*100</f>
        <v>32.222222222222221</v>
      </c>
      <c r="P22" s="7" t="s">
        <v>24</v>
      </c>
      <c r="Q22" s="7" t="s">
        <v>23</v>
      </c>
      <c r="R22" s="8" t="s">
        <v>29</v>
      </c>
      <c r="S22" s="29"/>
    </row>
    <row r="23" spans="1:23" ht="45.5" customHeight="1" x14ac:dyDescent="0.35">
      <c r="A23" s="35">
        <v>40</v>
      </c>
      <c r="B23" s="3">
        <v>28</v>
      </c>
      <c r="C23" s="3">
        <v>2</v>
      </c>
      <c r="D23" s="4" t="s">
        <v>49</v>
      </c>
      <c r="E23" s="5">
        <v>6</v>
      </c>
      <c r="F23" s="6">
        <f t="shared" si="0"/>
        <v>18</v>
      </c>
      <c r="G23" s="5">
        <v>7</v>
      </c>
      <c r="H23" s="6">
        <f t="shared" si="1"/>
        <v>14</v>
      </c>
      <c r="I23" s="5">
        <v>4</v>
      </c>
      <c r="J23" s="6">
        <f t="shared" si="2"/>
        <v>4</v>
      </c>
      <c r="K23" s="5">
        <v>4</v>
      </c>
      <c r="L23" s="6">
        <f t="shared" si="3"/>
        <v>-8</v>
      </c>
      <c r="M23" s="5">
        <v>2</v>
      </c>
      <c r="N23" s="6">
        <f t="shared" si="4"/>
        <v>-6</v>
      </c>
      <c r="O23" s="36">
        <f>((F23+H23+J23+L23+N23)/69)*100</f>
        <v>31.884057971014489</v>
      </c>
      <c r="P23" s="7" t="s">
        <v>24</v>
      </c>
      <c r="Q23" s="7" t="s">
        <v>23</v>
      </c>
      <c r="R23" s="8" t="s">
        <v>31</v>
      </c>
      <c r="S23" s="29"/>
      <c r="T23" s="18"/>
      <c r="U23" s="19"/>
      <c r="V23" s="18"/>
      <c r="W23" s="20"/>
    </row>
    <row r="24" spans="1:23" ht="31" x14ac:dyDescent="0.35">
      <c r="A24" s="35">
        <v>41</v>
      </c>
      <c r="B24" s="3">
        <v>39</v>
      </c>
      <c r="C24" s="3">
        <v>2</v>
      </c>
      <c r="D24" s="4" t="s">
        <v>12</v>
      </c>
      <c r="E24" s="5">
        <v>3</v>
      </c>
      <c r="F24" s="6">
        <f t="shared" si="0"/>
        <v>9</v>
      </c>
      <c r="G24" s="5">
        <v>5</v>
      </c>
      <c r="H24" s="6">
        <f t="shared" si="1"/>
        <v>10</v>
      </c>
      <c r="I24" s="5">
        <v>11</v>
      </c>
      <c r="J24" s="6">
        <f t="shared" si="2"/>
        <v>11</v>
      </c>
      <c r="K24" s="5">
        <v>4</v>
      </c>
      <c r="L24" s="6">
        <f t="shared" si="3"/>
        <v>-8</v>
      </c>
      <c r="M24" s="5">
        <v>0</v>
      </c>
      <c r="N24" s="6">
        <f t="shared" si="4"/>
        <v>0</v>
      </c>
      <c r="O24" s="36">
        <f>((F24+H24+J24+L24+N24)/69)*100</f>
        <v>31.884057971014489</v>
      </c>
      <c r="P24" s="7" t="s">
        <v>24</v>
      </c>
      <c r="Q24" s="7" t="s">
        <v>22</v>
      </c>
      <c r="R24" s="8" t="s">
        <v>29</v>
      </c>
      <c r="S24" s="28"/>
    </row>
    <row r="25" spans="1:23" ht="20" x14ac:dyDescent="0.4">
      <c r="A25" s="26" t="s">
        <v>54</v>
      </c>
      <c r="B25" s="22"/>
      <c r="C25" s="23"/>
      <c r="D25" s="24"/>
      <c r="E25" s="25"/>
      <c r="F25" s="25"/>
      <c r="G25" s="25"/>
      <c r="H25" s="25"/>
      <c r="I25" s="25"/>
      <c r="J25" s="25"/>
      <c r="K25" s="25"/>
      <c r="L25" s="25"/>
      <c r="M25" s="25"/>
      <c r="N25" s="25"/>
      <c r="O25" s="25"/>
      <c r="P25" s="21"/>
      <c r="Q25" s="22"/>
      <c r="R25" s="21" t="s">
        <v>58</v>
      </c>
      <c r="S25" s="27" t="s">
        <v>62</v>
      </c>
    </row>
    <row r="26" spans="1:23" ht="46.5" x14ac:dyDescent="0.35">
      <c r="A26" s="16" t="s">
        <v>64</v>
      </c>
      <c r="B26" s="10"/>
      <c r="C26" s="1"/>
      <c r="D26" s="2" t="s">
        <v>8</v>
      </c>
      <c r="E26" s="10"/>
      <c r="F26" s="10"/>
      <c r="G26" s="10"/>
      <c r="H26" s="10"/>
      <c r="I26" s="10"/>
      <c r="J26" s="10"/>
      <c r="K26" s="10"/>
      <c r="L26" s="10"/>
      <c r="M26" s="10"/>
      <c r="N26" s="10"/>
      <c r="O26" s="10"/>
      <c r="P26" s="11" t="s">
        <v>24</v>
      </c>
      <c r="Q26" s="10" t="s">
        <v>37</v>
      </c>
      <c r="R26" s="2" t="s">
        <v>51</v>
      </c>
      <c r="S26" s="29"/>
    </row>
    <row r="27" spans="1:23" ht="31" x14ac:dyDescent="0.35">
      <c r="A27" s="16" t="s">
        <v>64</v>
      </c>
      <c r="B27" s="10"/>
      <c r="C27" s="1"/>
      <c r="D27" s="2" t="s">
        <v>9</v>
      </c>
      <c r="E27" s="10"/>
      <c r="F27" s="10"/>
      <c r="G27" s="10"/>
      <c r="H27" s="10"/>
      <c r="I27" s="10"/>
      <c r="J27" s="10"/>
      <c r="K27" s="10"/>
      <c r="L27" s="10"/>
      <c r="M27" s="10"/>
      <c r="N27" s="10"/>
      <c r="O27" s="10"/>
      <c r="P27" s="11" t="s">
        <v>24</v>
      </c>
      <c r="Q27" s="10" t="s">
        <v>37</v>
      </c>
      <c r="R27" s="2" t="s">
        <v>52</v>
      </c>
      <c r="S27" s="29"/>
    </row>
    <row r="28" spans="1:23" ht="31" x14ac:dyDescent="0.35">
      <c r="A28" s="16" t="s">
        <v>64</v>
      </c>
      <c r="B28" s="10"/>
      <c r="C28" s="1"/>
      <c r="D28" s="2" t="s">
        <v>13</v>
      </c>
      <c r="E28" s="10"/>
      <c r="F28" s="10"/>
      <c r="G28" s="10"/>
      <c r="H28" s="10"/>
      <c r="I28" s="10"/>
      <c r="J28" s="10"/>
      <c r="K28" s="10"/>
      <c r="L28" s="10"/>
      <c r="M28" s="10"/>
      <c r="N28" s="10"/>
      <c r="O28" s="10"/>
      <c r="P28" s="11" t="s">
        <v>24</v>
      </c>
      <c r="Q28" s="10" t="s">
        <v>37</v>
      </c>
      <c r="R28" s="2" t="s">
        <v>52</v>
      </c>
      <c r="S28" s="29"/>
    </row>
    <row r="29" spans="1:23" x14ac:dyDescent="0.35">
      <c r="A29" s="16" t="s">
        <v>64</v>
      </c>
      <c r="B29" s="10"/>
      <c r="C29" s="10"/>
      <c r="D29" s="2" t="s">
        <v>21</v>
      </c>
      <c r="E29" s="10"/>
      <c r="F29" s="10"/>
      <c r="G29" s="10"/>
      <c r="H29" s="10"/>
      <c r="I29" s="10"/>
      <c r="J29" s="10"/>
      <c r="K29" s="10"/>
      <c r="L29" s="10"/>
      <c r="M29" s="10"/>
      <c r="N29" s="10"/>
      <c r="O29" s="10"/>
      <c r="P29" s="11" t="s">
        <v>24</v>
      </c>
      <c r="Q29" s="10" t="s">
        <v>37</v>
      </c>
      <c r="R29" s="17" t="s">
        <v>61</v>
      </c>
      <c r="S29" s="29"/>
    </row>
    <row r="30" spans="1:23" ht="23.5" customHeight="1" x14ac:dyDescent="0.35">
      <c r="A30" s="31"/>
      <c r="B30" s="32"/>
      <c r="C30" s="32"/>
      <c r="D30" s="32"/>
      <c r="E30" s="32"/>
      <c r="F30" s="32"/>
      <c r="G30" s="32"/>
      <c r="H30" s="32"/>
      <c r="I30" s="32"/>
      <c r="J30" s="32"/>
      <c r="K30" s="32"/>
      <c r="L30" s="32"/>
      <c r="M30" s="32"/>
      <c r="N30" s="32"/>
      <c r="O30" s="32"/>
      <c r="P30" s="32"/>
      <c r="Q30" s="32"/>
      <c r="R30" s="32"/>
      <c r="S30" s="29"/>
    </row>
    <row r="31" spans="1:23" ht="23.5" customHeight="1" x14ac:dyDescent="0.35">
      <c r="A31" s="31"/>
      <c r="B31" s="32"/>
      <c r="C31" s="32"/>
      <c r="D31" s="32"/>
      <c r="E31" s="32"/>
      <c r="F31" s="32"/>
      <c r="G31" s="32"/>
      <c r="H31" s="32"/>
      <c r="I31" s="32"/>
      <c r="J31" s="32"/>
      <c r="K31" s="32"/>
      <c r="L31" s="32"/>
      <c r="M31" s="32"/>
      <c r="N31" s="32"/>
      <c r="O31" s="32"/>
      <c r="P31" s="32"/>
      <c r="Q31" s="32"/>
      <c r="R31" s="32"/>
      <c r="S31" s="29"/>
    </row>
    <row r="32" spans="1:23" ht="23.5" customHeight="1" x14ac:dyDescent="0.35">
      <c r="A32" s="31"/>
      <c r="B32" s="32"/>
      <c r="C32" s="32"/>
      <c r="D32" s="32"/>
      <c r="E32" s="32"/>
      <c r="F32" s="32"/>
      <c r="G32" s="32"/>
      <c r="H32" s="32"/>
      <c r="I32" s="32"/>
      <c r="J32" s="32"/>
      <c r="K32" s="32"/>
      <c r="L32" s="32"/>
      <c r="M32" s="32"/>
      <c r="N32" s="32"/>
      <c r="O32" s="32"/>
      <c r="P32" s="32"/>
      <c r="Q32" s="32"/>
      <c r="R32" s="32"/>
      <c r="S32" s="29"/>
    </row>
    <row r="33" spans="1:19" ht="23.5" customHeight="1" x14ac:dyDescent="0.35">
      <c r="A33" s="31"/>
      <c r="B33" s="32"/>
      <c r="C33" s="32"/>
      <c r="D33" s="32"/>
      <c r="E33" s="32"/>
      <c r="F33" s="32"/>
      <c r="G33" s="32"/>
      <c r="H33" s="32"/>
      <c r="I33" s="32"/>
      <c r="J33" s="32"/>
      <c r="K33" s="32"/>
      <c r="L33" s="32"/>
      <c r="M33" s="32"/>
      <c r="N33" s="32"/>
      <c r="O33" s="32"/>
      <c r="P33" s="32"/>
      <c r="Q33" s="32"/>
      <c r="R33" s="32"/>
      <c r="S33" s="29"/>
    </row>
    <row r="34" spans="1:19" ht="23.5" customHeight="1" x14ac:dyDescent="0.35">
      <c r="A34" s="31"/>
      <c r="B34" s="32"/>
      <c r="C34" s="32"/>
      <c r="D34" s="32"/>
      <c r="E34" s="32"/>
      <c r="F34" s="32"/>
      <c r="G34" s="32"/>
      <c r="H34" s="32"/>
      <c r="I34" s="32"/>
      <c r="J34" s="32"/>
      <c r="K34" s="32"/>
      <c r="L34" s="32"/>
      <c r="M34" s="32"/>
      <c r="N34" s="32"/>
      <c r="O34" s="32"/>
      <c r="P34" s="32"/>
      <c r="Q34" s="32"/>
      <c r="R34" s="32"/>
      <c r="S34" s="29"/>
    </row>
    <row r="35" spans="1:19" ht="23.5" customHeight="1" thickBot="1" x14ac:dyDescent="0.4">
      <c r="A35" s="33"/>
      <c r="B35" s="34"/>
      <c r="C35" s="34"/>
      <c r="D35" s="34"/>
      <c r="E35" s="34"/>
      <c r="F35" s="34"/>
      <c r="G35" s="34"/>
      <c r="H35" s="34"/>
      <c r="I35" s="34"/>
      <c r="J35" s="34"/>
      <c r="K35" s="34"/>
      <c r="L35" s="34"/>
      <c r="M35" s="34"/>
      <c r="N35" s="34"/>
      <c r="O35" s="34"/>
      <c r="P35" s="34"/>
      <c r="Q35" s="34"/>
      <c r="R35" s="34"/>
      <c r="S35" s="30"/>
    </row>
  </sheetData>
  <sheetProtection algorithmName="SHA-512" hashValue="OJHEsy66PCVSBMf7A9IFNUlYarrYp2mxLl9XjVjIW1kUaAPlcjwifF+keXPrho9lKtv6IXLAEKlzEszKNlBiiw==" saltValue="3mmLhPfHNijuinNUNlLeQw==" spinCount="100000" sheet="1" objects="1" scenarios="1" selectLockedCells="1"/>
  <sortState ref="A2:T24">
    <sortCondition descending="1" ref="O2:O24"/>
  </sortState>
  <pageMargins left="0.7" right="0.7" top="0.75" bottom="0.75" header="0.3" footer="0.3"/>
  <pageSetup paperSize="142"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Implementation Strategy Info </vt:lpstr>
    </vt:vector>
  </TitlesOfParts>
  <Company>SJVAPCD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Holt</dc:creator>
  <cp:lastModifiedBy>Jaime Holt</cp:lastModifiedBy>
  <cp:lastPrinted>2020-10-08T18:17:52Z</cp:lastPrinted>
  <dcterms:created xsi:type="dcterms:W3CDTF">2020-10-06T19:04:16Z</dcterms:created>
  <dcterms:modified xsi:type="dcterms:W3CDTF">2020-10-08T18:17:54Z</dcterms:modified>
</cp:coreProperties>
</file>